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 12" sheetId="3" r:id="rId1"/>
  </sheets>
  <definedNames>
    <definedName name="_xlnm.Print_Titles" localSheetId="0">'Anexo 12'!$1:$7</definedName>
  </definedNames>
  <calcPr calcId="125725"/>
</workbook>
</file>

<file path=xl/sharedStrings.xml><?xml version="1.0" encoding="utf-8"?>
<sst xmlns="http://schemas.openxmlformats.org/spreadsheetml/2006/main" count="178" uniqueCount="134">
  <si>
    <t>Prefeitura Municipal de Tuiuti-SP</t>
  </si>
  <si>
    <t>Relatório Resumido da Execução Orçamentária</t>
  </si>
  <si>
    <t>DEMONSTRATIVO DAS RECEITAS E DESPESAS COM AÇÕES E SERVIÇOS PÚBLICOS DE SAÚDE</t>
  </si>
  <si>
    <t>Orçamentos Fiscal e da Seguridade Social</t>
  </si>
  <si>
    <t>Janeiro a Junho 2017/Bimestre Maio-Junho</t>
  </si>
  <si>
    <t>RREO – ANEXO 12 (LC 141/2012, art. 35)</t>
  </si>
  <si>
    <t>R$ 1,00</t>
  </si>
  <si>
    <t>RECEITAS PARA APURAÇÃO DA APLICAÇÃO EM AÇÕES E SERVIÇOS PÚBLICOS
DE SAÚDE</t>
  </si>
  <si>
    <t>PREVISÃO</t>
  </si>
  <si>
    <t>RECEITAS REALIZADAS</t>
  </si>
  <si>
    <t>INICIAL</t>
  </si>
  <si>
    <t>ATUALIZADA</t>
  </si>
  <si>
    <t>Até o Bimestre</t>
  </si>
  <si>
    <t>%</t>
  </si>
  <si>
    <t xml:space="preserve"> </t>
  </si>
  <si>
    <t>(a)</t>
  </si>
  <si>
    <t>(b)</t>
  </si>
  <si>
    <t>(b/a) x 100</t>
  </si>
  <si>
    <t>RECEITA DE IMPOSTOS LÍQUIDA (I)</t>
  </si>
  <si>
    <t xml:space="preserve">  Imposto Predial e Territorial Urbano - IPTU</t>
  </si>
  <si>
    <t xml:space="preserve">  Imposto sobre Transmissão de Bens Intervivos - ITBI</t>
  </si>
  <si>
    <t xml:space="preserve">  Imposto sobre Serviços de Qualquer Natureza - ISS</t>
  </si>
  <si>
    <t xml:space="preserve">  Imposto de Renda Retido na Fonte - IRRF</t>
  </si>
  <si>
    <t xml:space="preserve">  Imposto Territorial Rural - ITR</t>
  </si>
  <si>
    <t xml:space="preserve">  Multas, Juros de Mora e Outros Encargos dos Impostos</t>
  </si>
  <si>
    <t xml:space="preserve">  Dívida Ativa dos Impostos</t>
  </si>
  <si>
    <t xml:space="preserve">  Multas, Juros de Mora e Outros Encargos da Dívida Ativa</t>
  </si>
  <si>
    <t>RECEITA DE TRANSFERÊNCIAS CONSTITUCIONAIS E LEGAIS (II)</t>
  </si>
  <si>
    <t xml:space="preserve">  Cota-Parte FPM</t>
  </si>
  <si>
    <t xml:space="preserve">  Cota-Parte ITR</t>
  </si>
  <si>
    <t xml:space="preserve">  Cota-Parte IPVA</t>
  </si>
  <si>
    <t xml:space="preserve">  Cota-Parte ICMS</t>
  </si>
  <si>
    <t xml:space="preserve">  Cota-Parte IPI-Exportação</t>
  </si>
  <si>
    <t xml:space="preserve">  Compensações Financeiras Provenientes de Impostos e Transferências
 Constitucionais</t>
  </si>
  <si>
    <t xml:space="preserve">    Desoneração ICMS (LC 87/96)</t>
  </si>
  <si>
    <t xml:space="preserve">    Outras</t>
  </si>
  <si>
    <t>TOTAL DAS RECEITAS PARA APURAÇÃO DA APLICAÇÃO EM AÇÕES E SERVIÇOS PÚBLICOS DE SAÚDE (III) = I + 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</si>
  <si>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</si>
  <si>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</si>
  <si>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</si>
  <si>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</si>
  <si>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</si>
  <si>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Provenientes da União</t>
  </si>
  <si>
    <t xml:space="preserve">  Provenientes dos Estados</t>
  </si>
  <si>
    <t xml:space="preserve">  Provenientes de Outros Municípios</t>
  </si>
  <si>
    <t xml:space="preserve">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</si>
  <si>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</si>
  <si>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</si>
  <si>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</si>
  <si>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</si>
  <si>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</si>
  <si>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DOTAÇÃO</t>
  </si>
  <si>
    <t>DESPESAS EMPENHADAS</t>
  </si>
  <si>
    <t>DESPESAS LIQUIDADAS</t>
  </si>
  <si>
    <t>(Por Grupo de Natureza da Despesa)</t>
  </si>
  <si>
    <t>(e)</t>
  </si>
  <si>
    <t>(f)</t>
  </si>
  <si>
    <t>(f/e) x 100</t>
  </si>
  <si>
    <t>(g)</t>
  </si>
  <si>
    <t>(g/e) x 100</t>
  </si>
  <si>
    <t>DESPESAS CORRENTES</t>
  </si>
  <si>
    <t xml:space="preserve">  Pessoal e Encargos Sociais</t>
  </si>
  <si>
    <t xml:space="preserve">  Juros e Encargos da Dívida</t>
  </si>
  <si>
    <t xml:space="preserve">  Outras Despesas Correntes</t>
  </si>
  <si>
    <t>DESPESAS DE CAPITAL</t>
  </si>
  <si>
    <t xml:space="preserve">  Investimentos</t>
  </si>
  <si>
    <t xml:space="preserve">  Inversões Financeiras</t>
  </si>
  <si>
    <t xml:space="preserve">  Amortização da Dívida</t>
  </si>
  <si>
    <t>TOTAL DAS DESPESAS COM SAÚDE (IV)</t>
  </si>
  <si>
    <t>DESPESAS COM SAÚDE NÃO COMPUTADAS PARA FINS DE APURAÇÃO
DO PERCENTUAL MÍNIMO</t>
  </si>
  <si>
    <t>(h)</t>
  </si>
  <si>
    <t>(h/IV f) x 100</t>
  </si>
  <si>
    <t>(i)</t>
  </si>
  <si>
    <t>(i/IV g) x 100</t>
  </si>
  <si>
    <t>DESPESAS COM INATIVOS E PENSIONISTAS</t>
  </si>
  <si>
    <t>DESPESA COM ASSISTÊNCIA À SAÚDE QUE NÃO ATENDE AO PRINCÍPIO DE ACESSO UNIVERSAL</t>
  </si>
  <si>
    <t>DESPESAS CUSTEADAS COM OUTROS RECURSOS</t>
  </si>
  <si>
    <t xml:space="preserve">  Recursos de Transferência do Sistema Único de Saúde - SUS</t>
  </si>
  <si>
    <t xml:space="preserve">  Recursos de Operações de Crédito</t>
  </si>
  <si>
    <t xml:space="preserve">  Outros Recursos</t>
  </si>
  <si>
    <t>OUTRAS AÇÕES E SERVIÇOS NÃO COMPUTADOS</t>
  </si>
  <si>
    <t>RESTOS A PAGAR NÃO PROCESSADOS INSCRITOS INDEVIDAMENTE NO EXERCÍCIO SEM DISPONIBILIDADE FINANCEIRA¹</t>
  </si>
  <si>
    <t>DESPESAS CUSTEADAS COM DISPONIBILIDADE DE CAIXA VINCULADA AOS RESTOS A PAGAR CANCELADOS²</t>
  </si>
  <si>
    <t>DESPESAS CUSTEADAS COM RECURSOS VINCULADOS À PARCELA DO PERCENTUAL MÍNIMO QUE NÃO FOI APLICADA EM AÇÕES E SERVIÇOS DE SAÚDE EM EXERCÍCIOS ANTERIORES³</t>
  </si>
  <si>
    <t>TOTAL DAS DESPESAS COM NÃO COMPUTADAS (V)</t>
  </si>
  <si>
    <t>TOTAL DAS DESPESAS COM AÇÕES E SERVIÇOS PÚBLICOS DE SAÚDE (VI) = (IV - V)</t>
  </si>
  <si>
    <t>PERCENTUAL DE APLICAÇÃO EM AÇÕES E SERVIÇOS PÚBLICOS DE SAÚDE SOBRE A RECEITA DE IMPOSTOS LÍQUIDA E TRANSFERÊNCIAS CONSTITUCIONAIS E LEGAIS (VII%) = (VIi / IIIb x 100)⁶ - LIMITE CONSTITUCIONAL 15% ⁴ e ⁵</t>
  </si>
  <si>
    <t>VALOR REFERENTE À DIFERENÇA ENTRE O VALOR EXECUTADO E O LIMITE MÍNIMO CONSTITUCIONAL [VIi - (15 x IIIb) /100]⁶</t>
  </si>
  <si>
    <t>EXECUÇÃO DE RESTOS A PAGAR NÃO PROCESSADOS INSCRITOS COM
DISPONIBILIDADE DE CAIXA</t>
  </si>
  <si>
    <t>INSCRITOS</t>
  </si>
  <si>
    <t>CANCELADOS/
PRESCRITOS</t>
  </si>
  <si>
    <t>PAGOS</t>
  </si>
  <si>
    <t>A PAGAR</t>
  </si>
  <si>
    <t>PARCELA
CONSIDERADA
NO LIMITE</t>
  </si>
  <si>
    <t>Total</t>
  </si>
  <si>
    <t>CONTROLE DOS RESTOS A PAGAR CANCELADOS OU PRESCRITOS PARA FINS DE
APLICAÇÃO DA DISPONIBILIDADE DE CAIXA CONFORME ARTIGO 24, §1º e 2º</t>
  </si>
  <si>
    <t>RESTOS A PAGAR CANCELADOS OU PRESCRITOS</t>
  </si>
  <si>
    <t>Saldo Inicial</t>
  </si>
  <si>
    <t>Despesas custeadas no
exercício de referência
(j)</t>
  </si>
  <si>
    <t>Saldo Final (Não Aplicado)</t>
  </si>
  <si>
    <t>Restos a Pagar Cancelados ou Prescritos em 2015</t>
  </si>
  <si>
    <t>Total (VIII)</t>
  </si>
  <si>
    <t>CONTROLE DO VALOR REFERENTE AO PERCENTUAL MÍNIMO NÃO CUMPRIDO EM
EXERCÍCIOS ANTERIORES PARA FINS DE APLICAÇÃO DOS RECURSOS VINCULADOS
CONFORME ARTIGOS 25 E 26</t>
  </si>
  <si>
    <t>LIMITE NÃO CUMPRIDO</t>
  </si>
  <si>
    <t>Despesas custeadas
no exercício de referência
(k)</t>
  </si>
  <si>
    <t>Diferença de limite não cumprido em 2014</t>
  </si>
  <si>
    <t>Total (IX)</t>
  </si>
  <si>
    <t>(Por Subfunção)</t>
  </si>
  <si>
    <t>(l)</t>
  </si>
  <si>
    <t>(l/ 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</si>
  <si>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</si>
  <si>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</si>
  <si>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</si>
  <si>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</si>
  <si>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</si>
  <si>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</si>
  <si>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</si>
  <si>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</si>
  <si>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</si>
  <si>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</si>
  <si>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>¹</t>
  </si>
  <si>
    <t xml:space="preserve"> Essa linha apresentará valor somente no Relatório Resumido da Execução Orçamentária do último bimestre do exercício.</t>
  </si>
  <si>
    <t>²</t>
  </si>
  <si>
    <t xml:space="preserve"> O valor apresentado na intercessão com a coluna "i" ou com a coluna "h" deverá ser o mesmo apresentado no "total j".</t>
  </si>
  <si>
    <t>³</t>
  </si>
  <si>
    <t xml:space="preserve"> O valor apresentado na intercessão com a coluna "i" ou com a coluna "h" deverá ser o mesmo apresentado no "total K".</t>
  </si>
  <si>
    <t>⁴</t>
  </si>
  <si>
    <t xml:space="preserve"> Limite anual mínimo a ser cumprido no encerramento do exercício. Deverá ser informado o limite estabelecido na Lei Orgânica do Município quando o percentual</t>
  </si>
  <si>
    <t xml:space="preserve"> nela estabelecido for superior ao fixado na LC nº 141/2012</t>
  </si>
  <si>
    <t>⁵</t>
  </si>
  <si>
    <t xml:space="preserve"> Durante o exercício esse valor servirá para o monitoramento previsto no art. 23 da LC 141/2012</t>
  </si>
  <si>
    <t>⁶</t>
  </si>
  <si>
    <t xml:space="preserve"> Nos cinco primeiros bimestres do exercício o acompanhamento será feito com base na despesa liquidada. No último bimestre do exercício, o valor deverá</t>
  </si>
  <si>
    <t xml:space="preserve"> corresponder ao total da despesa empenhada.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</si>
</sst>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justify" vertic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justify"/>
    </xf>
    <xf numFmtId="0" fontId="4" fillId="0" borderId="8" xfId="0" applyFont="1" applyBorder="1" applyAlignment="1">
      <alignment horizontal="justify"/>
    </xf>
    <xf numFmtId="0" fontId="5" fillId="0" borderId="9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6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12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164" fontId="5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4"/>
  <sheetViews>
    <sheetView tabSelected="1" workbookViewId="0" topLeftCell="A1">
      <selection activeCell="A1" sqref="A1:I1"/>
    </sheetView>
  </sheetViews>
  <sheetFormatPr defaultColWidth="9.140625" defaultRowHeight="15"/>
  <cols>
    <col min="1" max="2" width="1.7109375" style="0" customWidth="1"/>
    <col min="3" max="3" width="47.28125" style="0" customWidth="1"/>
    <col min="4" max="9" width="11.7109375" style="0" customWidth="1"/>
    <col min="256" max="256" width="114.28125" style="0" customWidth="1"/>
  </cols>
  <sheetData>
    <row r="1" spans="1:9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3" t="s">
        <v>2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102" t="s">
        <v>3</v>
      </c>
      <c r="B4" s="102"/>
      <c r="C4" s="102"/>
      <c r="D4" s="102"/>
      <c r="E4" s="102"/>
      <c r="F4" s="102"/>
      <c r="G4" s="102"/>
      <c r="H4" s="102"/>
      <c r="I4" s="102"/>
    </row>
    <row r="5" spans="1:9" ht="15">
      <c r="A5" s="102" t="s">
        <v>4</v>
      </c>
      <c r="B5" s="102"/>
      <c r="C5" s="102"/>
      <c r="D5" s="102"/>
      <c r="E5" s="102"/>
      <c r="F5" s="102"/>
      <c r="G5" s="102"/>
      <c r="H5" s="102"/>
      <c r="I5" s="102"/>
    </row>
    <row r="7" spans="1:9" ht="15.75" thickBot="1">
      <c r="A7" s="67" t="s">
        <v>5</v>
      </c>
      <c r="B7" s="67"/>
      <c r="C7" s="67"/>
      <c r="D7" s="67"/>
      <c r="E7" s="67"/>
      <c r="F7" s="67"/>
      <c r="I7" s="1" t="s">
        <v>6</v>
      </c>
    </row>
    <row r="8" spans="1:9" ht="15" customHeight="1" thickBot="1">
      <c r="A8" s="96" t="s">
        <v>7</v>
      </c>
      <c r="B8" s="97"/>
      <c r="C8" s="97"/>
      <c r="D8" s="4" t="s">
        <v>8</v>
      </c>
      <c r="E8" s="4" t="s">
        <v>8</v>
      </c>
      <c r="F8" s="86" t="s">
        <v>9</v>
      </c>
      <c r="G8" s="86"/>
      <c r="H8" s="86"/>
      <c r="I8" s="87"/>
    </row>
    <row r="9" spans="1:9" ht="15">
      <c r="A9" s="98"/>
      <c r="B9" s="99"/>
      <c r="C9" s="99"/>
      <c r="D9" s="3" t="s">
        <v>10</v>
      </c>
      <c r="E9" s="3" t="s">
        <v>11</v>
      </c>
      <c r="F9" s="88" t="s">
        <v>12</v>
      </c>
      <c r="G9" s="89"/>
      <c r="H9" s="88" t="s">
        <v>13</v>
      </c>
      <c r="I9" s="90"/>
    </row>
    <row r="10" spans="1:9" ht="15.75" thickBot="1">
      <c r="A10" s="100"/>
      <c r="B10" s="101"/>
      <c r="C10" s="99"/>
      <c r="D10" s="3" t="s">
        <v>14</v>
      </c>
      <c r="E10" s="3" t="s">
        <v>15</v>
      </c>
      <c r="F10" s="91" t="s">
        <v>16</v>
      </c>
      <c r="G10" s="92"/>
      <c r="H10" s="91" t="s">
        <v>17</v>
      </c>
      <c r="I10" s="93"/>
    </row>
    <row r="11" spans="1:9" ht="15">
      <c r="A11" s="51" t="s">
        <v>18</v>
      </c>
      <c r="B11" s="51"/>
      <c r="C11" s="52"/>
      <c r="D11" s="5">
        <v>799000</v>
      </c>
      <c r="E11" s="5">
        <v>799000</v>
      </c>
      <c r="F11" s="54">
        <v>457586.43</v>
      </c>
      <c r="G11" s="78"/>
      <c r="H11" s="54">
        <f>(F11/E11)*100</f>
        <v>57.26989111389237</v>
      </c>
      <c r="I11" s="79"/>
    </row>
    <row r="12" spans="1:9" ht="15">
      <c r="A12" s="67" t="s">
        <v>19</v>
      </c>
      <c r="B12" s="67"/>
      <c r="C12" s="68"/>
      <c r="D12" s="6">
        <v>215000</v>
      </c>
      <c r="E12" s="6">
        <v>215000</v>
      </c>
      <c r="F12" s="75">
        <v>190347.02</v>
      </c>
      <c r="G12" s="76"/>
      <c r="H12" s="75">
        <f aca="true" t="shared" si="0" ref="H12:H15">(F12/E12)*100</f>
        <v>88.5334976744186</v>
      </c>
      <c r="I12" s="77"/>
    </row>
    <row r="13" spans="1:9" ht="15">
      <c r="A13" s="67" t="s">
        <v>20</v>
      </c>
      <c r="B13" s="67"/>
      <c r="C13" s="68"/>
      <c r="D13" s="6">
        <v>65000</v>
      </c>
      <c r="E13" s="6">
        <v>65000</v>
      </c>
      <c r="F13" s="75">
        <v>17097</v>
      </c>
      <c r="G13" s="76"/>
      <c r="H13" s="75">
        <f t="shared" si="0"/>
        <v>26.303076923076922</v>
      </c>
      <c r="I13" s="77"/>
    </row>
    <row r="14" spans="1:9" ht="15">
      <c r="A14" s="67" t="s">
        <v>21</v>
      </c>
      <c r="B14" s="67"/>
      <c r="C14" s="68"/>
      <c r="D14" s="6">
        <v>373000</v>
      </c>
      <c r="E14" s="6">
        <v>373000</v>
      </c>
      <c r="F14" s="75">
        <v>197085.34</v>
      </c>
      <c r="G14" s="76"/>
      <c r="H14" s="75">
        <f t="shared" si="0"/>
        <v>52.8378927613941</v>
      </c>
      <c r="I14" s="77"/>
    </row>
    <row r="15" spans="1:9" ht="15">
      <c r="A15" s="67" t="s">
        <v>22</v>
      </c>
      <c r="B15" s="67"/>
      <c r="C15" s="68"/>
      <c r="D15" s="6">
        <v>70000</v>
      </c>
      <c r="E15" s="6">
        <v>70000</v>
      </c>
      <c r="F15" s="75">
        <v>27522.03</v>
      </c>
      <c r="G15" s="76"/>
      <c r="H15" s="75">
        <f t="shared" si="0"/>
        <v>39.31718571428571</v>
      </c>
      <c r="I15" s="77"/>
    </row>
    <row r="16" spans="1:9" ht="15">
      <c r="A16" s="67" t="s">
        <v>23</v>
      </c>
      <c r="B16" s="67"/>
      <c r="C16" s="68"/>
      <c r="D16" s="6">
        <v>0</v>
      </c>
      <c r="E16" s="6">
        <v>0</v>
      </c>
      <c r="F16" s="75">
        <v>0</v>
      </c>
      <c r="G16" s="76"/>
      <c r="H16" s="75">
        <v>0</v>
      </c>
      <c r="I16" s="77"/>
    </row>
    <row r="17" spans="1:9" ht="15">
      <c r="A17" s="67" t="s">
        <v>24</v>
      </c>
      <c r="B17" s="67"/>
      <c r="C17" s="68"/>
      <c r="D17" s="6">
        <v>8000</v>
      </c>
      <c r="E17" s="6">
        <v>8000</v>
      </c>
      <c r="F17" s="75">
        <v>1167.61</v>
      </c>
      <c r="G17" s="76"/>
      <c r="H17" s="75">
        <f aca="true" t="shared" si="1" ref="H17:H25">(F17/E17)*100</f>
        <v>14.595124999999998</v>
      </c>
      <c r="I17" s="77"/>
    </row>
    <row r="18" spans="1:9" ht="15">
      <c r="A18" s="67" t="s">
        <v>25</v>
      </c>
      <c r="B18" s="67"/>
      <c r="C18" s="68"/>
      <c r="D18" s="6">
        <v>46000</v>
      </c>
      <c r="E18" s="6">
        <v>46000</v>
      </c>
      <c r="F18" s="75">
        <v>18855.18</v>
      </c>
      <c r="G18" s="76"/>
      <c r="H18" s="75">
        <f t="shared" si="1"/>
        <v>40.98952173913044</v>
      </c>
      <c r="I18" s="77"/>
    </row>
    <row r="19" spans="1:9" ht="15">
      <c r="A19" s="67" t="s">
        <v>26</v>
      </c>
      <c r="B19" s="67"/>
      <c r="C19" s="68"/>
      <c r="D19" s="6">
        <v>22000</v>
      </c>
      <c r="E19" s="6">
        <v>22000</v>
      </c>
      <c r="F19" s="75">
        <v>5512.25</v>
      </c>
      <c r="G19" s="76"/>
      <c r="H19" s="75">
        <f t="shared" si="1"/>
        <v>25.055681818181817</v>
      </c>
      <c r="I19" s="77"/>
    </row>
    <row r="20" spans="1:9" ht="15">
      <c r="A20" s="67" t="s">
        <v>27</v>
      </c>
      <c r="B20" s="67"/>
      <c r="C20" s="68"/>
      <c r="D20" s="6">
        <f>SUM(D21:D28)</f>
        <v>12275000</v>
      </c>
      <c r="E20" s="6">
        <f aca="true" t="shared" si="2" ref="E20:G20">SUM(E21:E28)</f>
        <v>12275000</v>
      </c>
      <c r="F20" s="75">
        <f t="shared" si="2"/>
        <v>5962273.500000001</v>
      </c>
      <c r="G20" s="76">
        <f t="shared" si="2"/>
        <v>0</v>
      </c>
      <c r="H20" s="75">
        <f t="shared" si="1"/>
        <v>48.572492871690436</v>
      </c>
      <c r="I20" s="77"/>
    </row>
    <row r="21" spans="1:9" ht="15">
      <c r="A21" s="67" t="s">
        <v>28</v>
      </c>
      <c r="B21" s="67"/>
      <c r="C21" s="68"/>
      <c r="D21" s="6">
        <f>7350000+320000</f>
        <v>7670000</v>
      </c>
      <c r="E21" s="6">
        <v>7670000</v>
      </c>
      <c r="F21" s="75">
        <v>3868088.4</v>
      </c>
      <c r="G21" s="76"/>
      <c r="H21" s="75">
        <f t="shared" si="1"/>
        <v>50.431400260756185</v>
      </c>
      <c r="I21" s="77"/>
    </row>
    <row r="22" spans="1:9" ht="15">
      <c r="A22" s="67" t="s">
        <v>29</v>
      </c>
      <c r="B22" s="67"/>
      <c r="C22" s="68"/>
      <c r="D22" s="6">
        <v>23750</v>
      </c>
      <c r="E22" s="6">
        <v>23750</v>
      </c>
      <c r="F22" s="75">
        <v>3730.85</v>
      </c>
      <c r="G22" s="76"/>
      <c r="H22" s="75">
        <f t="shared" si="1"/>
        <v>15.708842105263157</v>
      </c>
      <c r="I22" s="77"/>
    </row>
    <row r="23" spans="1:9" ht="15">
      <c r="A23" s="67" t="s">
        <v>30</v>
      </c>
      <c r="B23" s="67"/>
      <c r="C23" s="68"/>
      <c r="D23" s="6">
        <v>718750</v>
      </c>
      <c r="E23" s="6">
        <v>718750</v>
      </c>
      <c r="F23" s="75">
        <v>455682.32</v>
      </c>
      <c r="G23" s="76"/>
      <c r="H23" s="75">
        <f t="shared" si="1"/>
        <v>63.39927930434782</v>
      </c>
      <c r="I23" s="77"/>
    </row>
    <row r="24" spans="1:9" ht="15">
      <c r="A24" s="67" t="s">
        <v>31</v>
      </c>
      <c r="B24" s="67"/>
      <c r="C24" s="68"/>
      <c r="D24" s="6">
        <v>3812500</v>
      </c>
      <c r="E24" s="6">
        <v>3812500</v>
      </c>
      <c r="F24" s="75">
        <v>1615994.15</v>
      </c>
      <c r="G24" s="76"/>
      <c r="H24" s="75">
        <f t="shared" si="1"/>
        <v>42.386731803278686</v>
      </c>
      <c r="I24" s="77"/>
    </row>
    <row r="25" spans="1:9" ht="15">
      <c r="A25" s="67" t="s">
        <v>32</v>
      </c>
      <c r="B25" s="67"/>
      <c r="C25" s="68"/>
      <c r="D25" s="6">
        <v>28750</v>
      </c>
      <c r="E25" s="6">
        <v>28750</v>
      </c>
      <c r="F25" s="75">
        <v>10979.04</v>
      </c>
      <c r="G25" s="76"/>
      <c r="H25" s="75">
        <f t="shared" si="1"/>
        <v>38.18796521739131</v>
      </c>
      <c r="I25" s="77"/>
    </row>
    <row r="26" spans="1:9" ht="20.45" customHeight="1">
      <c r="A26" s="94" t="s">
        <v>33</v>
      </c>
      <c r="B26" s="94"/>
      <c r="C26" s="95"/>
      <c r="D26" s="6">
        <v>0</v>
      </c>
      <c r="E26" s="6">
        <v>0</v>
      </c>
      <c r="F26" s="75">
        <v>0</v>
      </c>
      <c r="G26" s="76"/>
      <c r="H26" s="75">
        <v>0</v>
      </c>
      <c r="I26" s="77"/>
    </row>
    <row r="27" spans="1:9" ht="15">
      <c r="A27" s="67" t="s">
        <v>34</v>
      </c>
      <c r="B27" s="67"/>
      <c r="C27" s="68"/>
      <c r="D27" s="6">
        <v>21250</v>
      </c>
      <c r="E27" s="6">
        <v>21250</v>
      </c>
      <c r="F27" s="75">
        <v>7798.74</v>
      </c>
      <c r="G27" s="76"/>
      <c r="H27" s="75">
        <f>(F27/E27)*100</f>
        <v>36.69995294117647</v>
      </c>
      <c r="I27" s="77"/>
    </row>
    <row r="28" spans="1:9" ht="15.75" thickBot="1">
      <c r="A28" s="67" t="s">
        <v>35</v>
      </c>
      <c r="B28" s="67"/>
      <c r="C28" s="68"/>
      <c r="D28" s="6">
        <v>0</v>
      </c>
      <c r="E28" s="6">
        <v>0</v>
      </c>
      <c r="F28" s="75">
        <v>0</v>
      </c>
      <c r="G28" s="76"/>
      <c r="H28" s="75">
        <v>0</v>
      </c>
      <c r="I28" s="77"/>
    </row>
    <row r="29" spans="1:9" ht="24.95" customHeight="1" thickBot="1">
      <c r="A29" s="23" t="s">
        <v>36</v>
      </c>
      <c r="B29" s="24"/>
      <c r="C29" s="24"/>
      <c r="D29" s="7">
        <f>D11+D20</f>
        <v>13074000</v>
      </c>
      <c r="E29" s="7">
        <f aca="true" t="shared" si="3" ref="E29:G29">E11+E20</f>
        <v>13074000</v>
      </c>
      <c r="F29" s="72">
        <f t="shared" si="3"/>
        <v>6419859.930000001</v>
      </c>
      <c r="G29" s="73">
        <f t="shared" si="3"/>
        <v>0</v>
      </c>
      <c r="H29" s="72">
        <f aca="true" t="shared" si="4" ref="H29">(F29/E29)*100</f>
        <v>49.10402271684259</v>
      </c>
      <c r="I29" s="74"/>
    </row>
    <row r="30" ht="15.75" thickBot="1"/>
    <row r="31" spans="1:9" ht="15.75" thickBot="1">
      <c r="A31" s="80" t="s">
        <v>37</v>
      </c>
      <c r="B31" s="81"/>
      <c r="C31" s="81"/>
      <c r="D31" s="4" t="s">
        <v>8</v>
      </c>
      <c r="E31" s="4" t="s">
        <v>8</v>
      </c>
      <c r="F31" s="86" t="s">
        <v>9</v>
      </c>
      <c r="G31" s="86"/>
      <c r="H31" s="86"/>
      <c r="I31" s="87"/>
    </row>
    <row r="32" spans="1:9" ht="15">
      <c r="A32" s="82"/>
      <c r="B32" s="83"/>
      <c r="C32" s="83"/>
      <c r="D32" s="3" t="s">
        <v>10</v>
      </c>
      <c r="E32" s="3" t="s">
        <v>11</v>
      </c>
      <c r="F32" s="88" t="s">
        <v>12</v>
      </c>
      <c r="G32" s="89"/>
      <c r="H32" s="88" t="s">
        <v>13</v>
      </c>
      <c r="I32" s="90"/>
    </row>
    <row r="33" spans="1:9" ht="15.75" thickBot="1">
      <c r="A33" s="84"/>
      <c r="B33" s="85"/>
      <c r="C33" s="83"/>
      <c r="D33" s="3" t="s">
        <v>14</v>
      </c>
      <c r="E33" s="3" t="s">
        <v>38</v>
      </c>
      <c r="F33" s="91" t="s">
        <v>39</v>
      </c>
      <c r="G33" s="92"/>
      <c r="H33" s="91" t="s">
        <v>40</v>
      </c>
      <c r="I33" s="93"/>
    </row>
    <row r="34" spans="1:9" ht="15">
      <c r="A34" s="51" t="s">
        <v>41</v>
      </c>
      <c r="B34" s="51"/>
      <c r="C34" s="52"/>
      <c r="D34" s="5">
        <v>747600</v>
      </c>
      <c r="E34" s="5">
        <v>747600</v>
      </c>
      <c r="F34" s="54">
        <v>344061.6</v>
      </c>
      <c r="G34" s="78"/>
      <c r="H34" s="54">
        <v>46.02</v>
      </c>
      <c r="I34" s="79"/>
    </row>
    <row r="35" spans="1:9" ht="15">
      <c r="A35" s="67" t="s">
        <v>42</v>
      </c>
      <c r="B35" s="67"/>
      <c r="C35" s="68"/>
      <c r="D35" s="6">
        <v>646600</v>
      </c>
      <c r="E35" s="6">
        <v>646600</v>
      </c>
      <c r="F35" s="75">
        <v>312254.6</v>
      </c>
      <c r="G35" s="76"/>
      <c r="H35" s="75">
        <v>48.29</v>
      </c>
      <c r="I35" s="77"/>
    </row>
    <row r="36" spans="1:9" ht="15">
      <c r="A36" s="67" t="s">
        <v>43</v>
      </c>
      <c r="B36" s="67"/>
      <c r="C36" s="68"/>
      <c r="D36" s="6">
        <v>101000</v>
      </c>
      <c r="E36" s="6">
        <v>101000</v>
      </c>
      <c r="F36" s="75">
        <v>31807</v>
      </c>
      <c r="G36" s="76"/>
      <c r="H36" s="75">
        <v>31.49</v>
      </c>
      <c r="I36" s="77"/>
    </row>
    <row r="37" spans="1:9" ht="15">
      <c r="A37" s="67" t="s">
        <v>44</v>
      </c>
      <c r="B37" s="67"/>
      <c r="C37" s="68"/>
      <c r="D37" s="6">
        <v>0</v>
      </c>
      <c r="E37" s="6">
        <v>0</v>
      </c>
      <c r="F37" s="75">
        <v>0</v>
      </c>
      <c r="G37" s="76"/>
      <c r="H37" s="75">
        <v>0</v>
      </c>
      <c r="I37" s="77"/>
    </row>
    <row r="38" spans="1:9" ht="15">
      <c r="A38" s="67" t="s">
        <v>45</v>
      </c>
      <c r="B38" s="67"/>
      <c r="C38" s="68"/>
      <c r="D38" s="6">
        <v>0</v>
      </c>
      <c r="E38" s="6">
        <v>0</v>
      </c>
      <c r="F38" s="75">
        <v>0</v>
      </c>
      <c r="G38" s="76"/>
      <c r="H38" s="75">
        <v>0</v>
      </c>
      <c r="I38" s="77"/>
    </row>
    <row r="39" spans="1:9" ht="15">
      <c r="A39" s="67" t="s">
        <v>46</v>
      </c>
      <c r="B39" s="67"/>
      <c r="C39" s="68"/>
      <c r="D39" s="6">
        <v>0</v>
      </c>
      <c r="E39" s="6">
        <v>0</v>
      </c>
      <c r="F39" s="75">
        <v>2253.15</v>
      </c>
      <c r="G39" s="76"/>
      <c r="H39" s="75">
        <v>0</v>
      </c>
      <c r="I39" s="77"/>
    </row>
    <row r="40" spans="1:9" ht="15">
      <c r="A40" s="67" t="s">
        <v>47</v>
      </c>
      <c r="B40" s="67"/>
      <c r="C40" s="68"/>
      <c r="D40" s="6">
        <v>0</v>
      </c>
      <c r="E40" s="6">
        <v>0</v>
      </c>
      <c r="F40" s="75">
        <v>0</v>
      </c>
      <c r="G40" s="76"/>
      <c r="H40" s="75">
        <v>0</v>
      </c>
      <c r="I40" s="77"/>
    </row>
    <row r="41" spans="1:9" ht="15.75" thickBot="1">
      <c r="A41" s="67" t="s">
        <v>48</v>
      </c>
      <c r="B41" s="67"/>
      <c r="C41" s="68"/>
      <c r="D41" s="6">
        <v>81500</v>
      </c>
      <c r="E41" s="6">
        <v>81500</v>
      </c>
      <c r="F41" s="75">
        <v>31816.91</v>
      </c>
      <c r="G41" s="76"/>
      <c r="H41" s="75">
        <v>39.04</v>
      </c>
      <c r="I41" s="77"/>
    </row>
    <row r="42" spans="1:9" ht="24.95" customHeight="1" thickBot="1">
      <c r="A42" s="23" t="s">
        <v>49</v>
      </c>
      <c r="B42" s="24"/>
      <c r="C42" s="24"/>
      <c r="D42" s="7">
        <v>829100</v>
      </c>
      <c r="E42" s="7">
        <v>829100</v>
      </c>
      <c r="F42" s="72">
        <v>378131.66</v>
      </c>
      <c r="G42" s="73"/>
      <c r="H42" s="72">
        <v>45.61</v>
      </c>
      <c r="I42" s="74"/>
    </row>
    <row r="43" ht="15.75" thickBot="1"/>
    <row r="44" spans="1:9" ht="27" customHeight="1" thickBot="1">
      <c r="A44" s="34" t="s">
        <v>50</v>
      </c>
      <c r="B44" s="34"/>
      <c r="C44" s="34"/>
      <c r="D44" s="8" t="s">
        <v>51</v>
      </c>
      <c r="E44" s="4" t="s">
        <v>51</v>
      </c>
      <c r="F44" s="35" t="s">
        <v>52</v>
      </c>
      <c r="G44" s="36"/>
      <c r="H44" s="35" t="s">
        <v>53</v>
      </c>
      <c r="I44" s="37"/>
    </row>
    <row r="45" spans="1:9" ht="15">
      <c r="A45" s="25" t="s">
        <v>54</v>
      </c>
      <c r="B45" s="25"/>
      <c r="C45" s="26"/>
      <c r="D45" s="9" t="s">
        <v>10</v>
      </c>
      <c r="E45" s="9" t="s">
        <v>11</v>
      </c>
      <c r="F45" s="8" t="s">
        <v>12</v>
      </c>
      <c r="G45" s="8" t="s">
        <v>13</v>
      </c>
      <c r="H45" s="4" t="s">
        <v>12</v>
      </c>
      <c r="I45" s="2" t="s">
        <v>13</v>
      </c>
    </row>
    <row r="46" spans="1:9" ht="15.75" thickBot="1">
      <c r="A46" s="27"/>
      <c r="B46" s="27"/>
      <c r="C46" s="26"/>
      <c r="D46" s="9" t="s">
        <v>14</v>
      </c>
      <c r="E46" s="9" t="s">
        <v>55</v>
      </c>
      <c r="F46" s="9" t="s">
        <v>56</v>
      </c>
      <c r="G46" s="9" t="s">
        <v>57</v>
      </c>
      <c r="H46" s="3" t="s">
        <v>58</v>
      </c>
      <c r="I46" s="10" t="s">
        <v>59</v>
      </c>
    </row>
    <row r="47" spans="1:9" ht="15">
      <c r="A47" s="51" t="s">
        <v>60</v>
      </c>
      <c r="B47" s="51"/>
      <c r="C47" s="52"/>
      <c r="D47" s="5">
        <v>3625600</v>
      </c>
      <c r="E47" s="5">
        <v>3712600</v>
      </c>
      <c r="F47" s="5">
        <v>2018231.89</v>
      </c>
      <c r="G47" s="5">
        <f>(F47/E47)*100</f>
        <v>54.361684264396914</v>
      </c>
      <c r="H47" s="5">
        <f>H48+H50</f>
        <v>1739506.8399999999</v>
      </c>
      <c r="I47" s="11">
        <f>(H47/E47)*100</f>
        <v>46.85414103323816</v>
      </c>
    </row>
    <row r="48" spans="1:9" ht="15">
      <c r="A48" s="67" t="s">
        <v>61</v>
      </c>
      <c r="B48" s="67"/>
      <c r="C48" s="68"/>
      <c r="D48" s="6">
        <v>1494000</v>
      </c>
      <c r="E48" s="6">
        <v>1494900</v>
      </c>
      <c r="F48" s="6">
        <v>703148.69</v>
      </c>
      <c r="G48" s="6">
        <f>(F48/E48)*100</f>
        <v>47.03650344504649</v>
      </c>
      <c r="H48" s="6">
        <v>703148.69</v>
      </c>
      <c r="I48" s="12">
        <f>(H48/E48)*100</f>
        <v>47.03650344504649</v>
      </c>
    </row>
    <row r="49" spans="1:9" ht="15">
      <c r="A49" s="67" t="s">
        <v>62</v>
      </c>
      <c r="B49" s="67"/>
      <c r="C49" s="68"/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2">
        <v>0</v>
      </c>
    </row>
    <row r="50" spans="1:9" ht="15">
      <c r="A50" s="67" t="s">
        <v>63</v>
      </c>
      <c r="B50" s="67"/>
      <c r="C50" s="68"/>
      <c r="D50" s="6">
        <v>2131600</v>
      </c>
      <c r="E50" s="6">
        <v>2217700</v>
      </c>
      <c r="F50" s="6">
        <v>1315083.2</v>
      </c>
      <c r="G50" s="6">
        <f aca="true" t="shared" si="5" ref="G50:G52">(F50/E50)*100</f>
        <v>59.29941831627361</v>
      </c>
      <c r="H50" s="6">
        <v>1036358.15</v>
      </c>
      <c r="I50" s="12">
        <f aca="true" t="shared" si="6" ref="I50:I52">(H50/E50)*100</f>
        <v>46.73121477206115</v>
      </c>
    </row>
    <row r="51" spans="1:9" ht="15">
      <c r="A51" s="67" t="s">
        <v>64</v>
      </c>
      <c r="B51" s="67"/>
      <c r="C51" s="68"/>
      <c r="D51" s="6">
        <v>45000</v>
      </c>
      <c r="E51" s="6">
        <v>65000</v>
      </c>
      <c r="F51" s="6">
        <v>12682.72</v>
      </c>
      <c r="G51" s="6">
        <f t="shared" si="5"/>
        <v>19.511876923076922</v>
      </c>
      <c r="H51" s="6">
        <v>12682.72</v>
      </c>
      <c r="I51" s="12">
        <f t="shared" si="6"/>
        <v>19.511876923076922</v>
      </c>
    </row>
    <row r="52" spans="1:9" ht="15">
      <c r="A52" s="67" t="s">
        <v>65</v>
      </c>
      <c r="B52" s="67"/>
      <c r="C52" s="68"/>
      <c r="D52" s="6">
        <v>45000</v>
      </c>
      <c r="E52" s="6">
        <v>65000</v>
      </c>
      <c r="F52" s="6">
        <v>12682.72</v>
      </c>
      <c r="G52" s="6">
        <f t="shared" si="5"/>
        <v>19.511876923076922</v>
      </c>
      <c r="H52" s="6">
        <v>12682.72</v>
      </c>
      <c r="I52" s="12">
        <f t="shared" si="6"/>
        <v>19.511876923076922</v>
      </c>
    </row>
    <row r="53" spans="1:9" ht="15">
      <c r="A53" s="67" t="s">
        <v>66</v>
      </c>
      <c r="B53" s="67"/>
      <c r="C53" s="68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2">
        <v>0</v>
      </c>
    </row>
    <row r="54" spans="1:9" ht="15.75" thickBot="1">
      <c r="A54" s="67" t="s">
        <v>67</v>
      </c>
      <c r="B54" s="67"/>
      <c r="C54" s="68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2">
        <v>0</v>
      </c>
    </row>
    <row r="55" spans="1:9" ht="20.1" customHeight="1" thickBot="1">
      <c r="A55" s="23" t="s">
        <v>68</v>
      </c>
      <c r="B55" s="24"/>
      <c r="C55" s="24"/>
      <c r="D55" s="13">
        <v>3670600</v>
      </c>
      <c r="E55" s="13">
        <v>3777600</v>
      </c>
      <c r="F55" s="13">
        <v>2030914.61</v>
      </c>
      <c r="G55" s="13">
        <f>(F55/E55)*100</f>
        <v>53.762034360440495</v>
      </c>
      <c r="H55" s="13">
        <f>H47+H51</f>
        <v>1752189.5599999998</v>
      </c>
      <c r="I55" s="14">
        <f>(H55/E55)*100</f>
        <v>46.383671113934774</v>
      </c>
    </row>
    <row r="56" ht="15.75" thickBot="1"/>
    <row r="57" spans="1:9" ht="27" customHeight="1" thickBot="1">
      <c r="A57" s="69" t="s">
        <v>69</v>
      </c>
      <c r="B57" s="69"/>
      <c r="C57" s="69"/>
      <c r="D57" s="8" t="s">
        <v>51</v>
      </c>
      <c r="E57" s="4" t="s">
        <v>51</v>
      </c>
      <c r="F57" s="35" t="s">
        <v>52</v>
      </c>
      <c r="G57" s="36"/>
      <c r="H57" s="35" t="s">
        <v>53</v>
      </c>
      <c r="I57" s="37"/>
    </row>
    <row r="58" spans="1:9" ht="15">
      <c r="A58" s="70"/>
      <c r="B58" s="70"/>
      <c r="C58" s="70"/>
      <c r="D58" s="9" t="s">
        <v>10</v>
      </c>
      <c r="E58" s="9" t="s">
        <v>11</v>
      </c>
      <c r="F58" s="8" t="s">
        <v>12</v>
      </c>
      <c r="G58" s="8" t="s">
        <v>13</v>
      </c>
      <c r="H58" s="4" t="s">
        <v>12</v>
      </c>
      <c r="I58" s="2" t="s">
        <v>13</v>
      </c>
    </row>
    <row r="59" spans="1:9" ht="15.75" thickBot="1">
      <c r="A59" s="71"/>
      <c r="B59" s="71"/>
      <c r="C59" s="70"/>
      <c r="D59" s="9" t="s">
        <v>14</v>
      </c>
      <c r="E59" s="9" t="s">
        <v>14</v>
      </c>
      <c r="F59" s="9" t="s">
        <v>70</v>
      </c>
      <c r="G59" s="9" t="s">
        <v>71</v>
      </c>
      <c r="H59" s="3" t="s">
        <v>72</v>
      </c>
      <c r="I59" s="10" t="s">
        <v>73</v>
      </c>
    </row>
    <row r="60" spans="1:9" ht="12.95" customHeight="1">
      <c r="A60" s="28" t="s">
        <v>74</v>
      </c>
      <c r="B60" s="28"/>
      <c r="C60" s="29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11">
        <v>0</v>
      </c>
    </row>
    <row r="61" spans="1:9" ht="21.4" customHeight="1">
      <c r="A61" s="21" t="s">
        <v>75</v>
      </c>
      <c r="B61" s="21"/>
      <c r="C61" s="22"/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2">
        <v>0</v>
      </c>
    </row>
    <row r="62" spans="1:9" ht="12.95" customHeight="1">
      <c r="A62" s="21" t="s">
        <v>76</v>
      </c>
      <c r="B62" s="21"/>
      <c r="C62" s="22"/>
      <c r="D62" s="6">
        <v>759600</v>
      </c>
      <c r="E62" s="6">
        <v>788600</v>
      </c>
      <c r="F62" s="6">
        <v>397854.04</v>
      </c>
      <c r="G62" s="6">
        <v>19.59</v>
      </c>
      <c r="H62" s="6">
        <v>276389.12</v>
      </c>
      <c r="I62" s="12">
        <v>16.32</v>
      </c>
    </row>
    <row r="63" spans="1:9" ht="12.95" customHeight="1">
      <c r="A63" s="21" t="s">
        <v>77</v>
      </c>
      <c r="B63" s="21"/>
      <c r="C63" s="22"/>
      <c r="D63" s="6">
        <v>759600</v>
      </c>
      <c r="E63" s="6">
        <v>788600</v>
      </c>
      <c r="F63" s="6">
        <v>397854.04</v>
      </c>
      <c r="G63" s="6">
        <v>19.59</v>
      </c>
      <c r="H63" s="6">
        <v>276389.12</v>
      </c>
      <c r="I63" s="12">
        <v>16.32</v>
      </c>
    </row>
    <row r="64" spans="1:9" ht="12.95" customHeight="1">
      <c r="A64" s="21" t="s">
        <v>78</v>
      </c>
      <c r="B64" s="21"/>
      <c r="C64" s="22"/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2">
        <v>0</v>
      </c>
    </row>
    <row r="65" spans="1:9" ht="12.95" customHeight="1">
      <c r="A65" s="21" t="s">
        <v>79</v>
      </c>
      <c r="B65" s="21"/>
      <c r="C65" s="22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2">
        <v>0</v>
      </c>
    </row>
    <row r="66" spans="1:9" ht="12.95" customHeight="1">
      <c r="A66" s="21" t="s">
        <v>80</v>
      </c>
      <c r="B66" s="21"/>
      <c r="C66" s="22"/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2">
        <v>0</v>
      </c>
    </row>
    <row r="67" spans="1:9" ht="21.4" customHeight="1">
      <c r="A67" s="21" t="s">
        <v>81</v>
      </c>
      <c r="B67" s="21"/>
      <c r="C67" s="22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2">
        <v>0</v>
      </c>
    </row>
    <row r="68" spans="1:9" ht="21.4" customHeight="1">
      <c r="A68" s="21" t="s">
        <v>82</v>
      </c>
      <c r="B68" s="21"/>
      <c r="C68" s="22"/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2">
        <v>0</v>
      </c>
    </row>
    <row r="69" spans="1:9" ht="35.1" customHeight="1" thickBot="1">
      <c r="A69" s="21" t="s">
        <v>83</v>
      </c>
      <c r="B69" s="21"/>
      <c r="C69" s="22"/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2">
        <v>0</v>
      </c>
    </row>
    <row r="70" spans="1:9" ht="20.1" customHeight="1" thickBot="1">
      <c r="A70" s="23" t="s">
        <v>84</v>
      </c>
      <c r="B70" s="24"/>
      <c r="C70" s="24"/>
      <c r="D70" s="13">
        <v>759600</v>
      </c>
      <c r="E70" s="13">
        <v>788600</v>
      </c>
      <c r="F70" s="13">
        <v>397854.04</v>
      </c>
      <c r="G70" s="13">
        <v>19.59</v>
      </c>
      <c r="H70" s="13">
        <v>276389.12</v>
      </c>
      <c r="I70" s="14">
        <v>16.32</v>
      </c>
    </row>
    <row r="71" ht="15.75" thickBot="1"/>
    <row r="72" spans="1:9" ht="24.75" customHeight="1" thickBot="1">
      <c r="A72" s="23" t="s">
        <v>85</v>
      </c>
      <c r="B72" s="24"/>
      <c r="C72" s="24"/>
      <c r="D72" s="13">
        <f>D55-D70</f>
        <v>2911000</v>
      </c>
      <c r="E72" s="13">
        <f aca="true" t="shared" si="7" ref="E72:F72">E55-E70</f>
        <v>2989000</v>
      </c>
      <c r="F72" s="13">
        <f t="shared" si="7"/>
        <v>1633060.57</v>
      </c>
      <c r="G72" s="13">
        <f>(F72/F55)*100</f>
        <v>80.41010498220798</v>
      </c>
      <c r="H72" s="13">
        <f>H55-H70</f>
        <v>1475800.44</v>
      </c>
      <c r="I72" s="14">
        <f>(H72/H55)*100</f>
        <v>84.22607197819396</v>
      </c>
    </row>
    <row r="73" ht="15.75" thickBot="1"/>
    <row r="74" spans="1:9" ht="15">
      <c r="A74" s="59" t="s">
        <v>86</v>
      </c>
      <c r="B74" s="60"/>
      <c r="C74" s="60"/>
      <c r="D74" s="60"/>
      <c r="E74" s="60"/>
      <c r="F74" s="60"/>
      <c r="G74" s="60"/>
      <c r="H74" s="63">
        <f>(H72/F29)*100</f>
        <v>22.98804734202355</v>
      </c>
      <c r="I74" s="64"/>
    </row>
    <row r="75" spans="1:9" ht="15.75" thickBot="1">
      <c r="A75" s="61"/>
      <c r="B75" s="62"/>
      <c r="C75" s="62"/>
      <c r="D75" s="62"/>
      <c r="E75" s="62"/>
      <c r="F75" s="62"/>
      <c r="G75" s="62"/>
      <c r="H75" s="65"/>
      <c r="I75" s="66"/>
    </row>
    <row r="76" ht="15.75" thickBot="1"/>
    <row r="77" spans="1:9" ht="15">
      <c r="A77" s="59" t="s">
        <v>87</v>
      </c>
      <c r="B77" s="60"/>
      <c r="C77" s="60"/>
      <c r="D77" s="60"/>
      <c r="E77" s="60"/>
      <c r="F77" s="60"/>
      <c r="G77" s="60"/>
      <c r="H77" s="63">
        <f>(H72-(F29*0.15))</f>
        <v>512821.4504999999</v>
      </c>
      <c r="I77" s="64"/>
    </row>
    <row r="78" spans="1:9" ht="15.75" thickBot="1">
      <c r="A78" s="61"/>
      <c r="B78" s="62"/>
      <c r="C78" s="62"/>
      <c r="D78" s="62"/>
      <c r="E78" s="62"/>
      <c r="F78" s="62"/>
      <c r="G78" s="62"/>
      <c r="H78" s="65"/>
      <c r="I78" s="66"/>
    </row>
    <row r="79" ht="15.75" thickBot="1"/>
    <row r="80" spans="1:9" ht="5.1" customHeight="1">
      <c r="A80" s="38" t="s">
        <v>88</v>
      </c>
      <c r="B80" s="39"/>
      <c r="C80" s="39"/>
      <c r="D80" s="39"/>
      <c r="E80" s="47" t="s">
        <v>89</v>
      </c>
      <c r="F80" s="48" t="s">
        <v>90</v>
      </c>
      <c r="G80" s="47" t="s">
        <v>91</v>
      </c>
      <c r="H80" s="47" t="s">
        <v>92</v>
      </c>
      <c r="I80" s="56" t="s">
        <v>93</v>
      </c>
    </row>
    <row r="81" spans="1:9" ht="15">
      <c r="A81" s="40"/>
      <c r="B81" s="41"/>
      <c r="C81" s="41"/>
      <c r="D81" s="41"/>
      <c r="E81" s="41"/>
      <c r="F81" s="41"/>
      <c r="G81" s="41"/>
      <c r="H81" s="41"/>
      <c r="I81" s="50"/>
    </row>
    <row r="82" spans="1:9" ht="15">
      <c r="A82" s="40"/>
      <c r="B82" s="41"/>
      <c r="C82" s="41"/>
      <c r="D82" s="41"/>
      <c r="E82" s="41"/>
      <c r="F82" s="41"/>
      <c r="G82" s="41"/>
      <c r="H82" s="41"/>
      <c r="I82" s="50"/>
    </row>
    <row r="83" spans="1:9" ht="15.75" thickBot="1">
      <c r="A83" s="40"/>
      <c r="B83" s="41"/>
      <c r="C83" s="41"/>
      <c r="D83" s="41"/>
      <c r="E83" s="41"/>
      <c r="F83" s="41"/>
      <c r="G83" s="41"/>
      <c r="H83" s="41"/>
      <c r="I83" s="50"/>
    </row>
    <row r="84" spans="1:9" ht="15.75" thickBot="1">
      <c r="A84" s="57" t="s">
        <v>94</v>
      </c>
      <c r="B84" s="58"/>
      <c r="C84" s="58"/>
      <c r="D84" s="58"/>
      <c r="E84" s="13">
        <v>0</v>
      </c>
      <c r="F84" s="13">
        <v>0</v>
      </c>
      <c r="G84" s="13">
        <v>0</v>
      </c>
      <c r="H84" s="13">
        <v>0</v>
      </c>
      <c r="I84" s="14">
        <v>0</v>
      </c>
    </row>
    <row r="85" ht="15.75" thickBot="1"/>
    <row r="86" spans="1:9" ht="15.75" thickBot="1">
      <c r="A86" s="38" t="s">
        <v>95</v>
      </c>
      <c r="B86" s="39"/>
      <c r="C86" s="39"/>
      <c r="D86" s="39"/>
      <c r="E86" s="44" t="s">
        <v>96</v>
      </c>
      <c r="F86" s="45"/>
      <c r="G86" s="45"/>
      <c r="H86" s="45"/>
      <c r="I86" s="46"/>
    </row>
    <row r="87" spans="1:9" ht="6.95" customHeight="1">
      <c r="A87" s="40"/>
      <c r="B87" s="41"/>
      <c r="C87" s="41"/>
      <c r="D87" s="41"/>
      <c r="E87" s="47" t="s">
        <v>97</v>
      </c>
      <c r="F87" s="48" t="s">
        <v>98</v>
      </c>
      <c r="G87" s="39"/>
      <c r="H87" s="47" t="s">
        <v>99</v>
      </c>
      <c r="I87" s="49"/>
    </row>
    <row r="88" spans="1:9" ht="6.95" customHeight="1">
      <c r="A88" s="40"/>
      <c r="B88" s="41"/>
      <c r="C88" s="41"/>
      <c r="D88" s="41"/>
      <c r="E88" s="41"/>
      <c r="F88" s="41"/>
      <c r="G88" s="41"/>
      <c r="H88" s="41"/>
      <c r="I88" s="50"/>
    </row>
    <row r="89" spans="1:9" ht="6.95" customHeight="1">
      <c r="A89" s="40"/>
      <c r="B89" s="41"/>
      <c r="C89" s="41"/>
      <c r="D89" s="41"/>
      <c r="E89" s="41"/>
      <c r="F89" s="41"/>
      <c r="G89" s="41"/>
      <c r="H89" s="41"/>
      <c r="I89" s="50"/>
    </row>
    <row r="90" spans="1:9" ht="15.75" thickBot="1">
      <c r="A90" s="42"/>
      <c r="B90" s="43"/>
      <c r="C90" s="41"/>
      <c r="D90" s="41"/>
      <c r="E90" s="41"/>
      <c r="F90" s="41"/>
      <c r="G90" s="41"/>
      <c r="H90" s="41"/>
      <c r="I90" s="50"/>
    </row>
    <row r="91" spans="1:9" ht="15">
      <c r="A91" s="51" t="s">
        <v>100</v>
      </c>
      <c r="B91" s="51"/>
      <c r="C91" s="52"/>
      <c r="D91" s="53"/>
      <c r="E91" s="5">
        <v>214.73</v>
      </c>
      <c r="F91" s="54">
        <v>0</v>
      </c>
      <c r="G91" s="54"/>
      <c r="H91" s="54">
        <v>214.73</v>
      </c>
      <c r="I91" s="55"/>
    </row>
    <row r="92" spans="1:9" ht="15.75" thickBot="1">
      <c r="A92" s="30" t="s">
        <v>101</v>
      </c>
      <c r="B92" s="31"/>
      <c r="C92" s="31"/>
      <c r="D92" s="31"/>
      <c r="E92" s="15">
        <v>214.73</v>
      </c>
      <c r="F92" s="32">
        <v>0</v>
      </c>
      <c r="G92" s="32"/>
      <c r="H92" s="32">
        <v>214.73</v>
      </c>
      <c r="I92" s="33"/>
    </row>
    <row r="93" ht="15.75" thickBot="1"/>
    <row r="94" spans="1:9" ht="15.75" thickBot="1">
      <c r="A94" s="38" t="s">
        <v>102</v>
      </c>
      <c r="B94" s="39"/>
      <c r="C94" s="39"/>
      <c r="D94" s="39"/>
      <c r="E94" s="44" t="s">
        <v>103</v>
      </c>
      <c r="F94" s="45"/>
      <c r="G94" s="45"/>
      <c r="H94" s="45"/>
      <c r="I94" s="46"/>
    </row>
    <row r="95" spans="1:9" ht="6.95" customHeight="1">
      <c r="A95" s="40"/>
      <c r="B95" s="41"/>
      <c r="C95" s="41"/>
      <c r="D95" s="41"/>
      <c r="E95" s="47" t="s">
        <v>97</v>
      </c>
      <c r="F95" s="48" t="s">
        <v>104</v>
      </c>
      <c r="G95" s="39"/>
      <c r="H95" s="47" t="s">
        <v>99</v>
      </c>
      <c r="I95" s="49"/>
    </row>
    <row r="96" spans="1:9" ht="6.95" customHeight="1">
      <c r="A96" s="40"/>
      <c r="B96" s="41"/>
      <c r="C96" s="41"/>
      <c r="D96" s="41"/>
      <c r="E96" s="41"/>
      <c r="F96" s="41"/>
      <c r="G96" s="41"/>
      <c r="H96" s="41"/>
      <c r="I96" s="50"/>
    </row>
    <row r="97" spans="1:9" ht="6.95" customHeight="1">
      <c r="A97" s="40"/>
      <c r="B97" s="41"/>
      <c r="C97" s="41"/>
      <c r="D97" s="41"/>
      <c r="E97" s="41"/>
      <c r="F97" s="41"/>
      <c r="G97" s="41"/>
      <c r="H97" s="41"/>
      <c r="I97" s="50"/>
    </row>
    <row r="98" spans="1:9" ht="15.75" thickBot="1">
      <c r="A98" s="42"/>
      <c r="B98" s="43"/>
      <c r="C98" s="41"/>
      <c r="D98" s="41"/>
      <c r="E98" s="41"/>
      <c r="F98" s="41"/>
      <c r="G98" s="41"/>
      <c r="H98" s="41"/>
      <c r="I98" s="50"/>
    </row>
    <row r="99" spans="1:9" ht="15">
      <c r="A99" s="51" t="s">
        <v>105</v>
      </c>
      <c r="B99" s="51"/>
      <c r="C99" s="52"/>
      <c r="D99" s="53"/>
      <c r="E99" s="5">
        <v>0</v>
      </c>
      <c r="F99" s="54">
        <v>0</v>
      </c>
      <c r="G99" s="54"/>
      <c r="H99" s="54">
        <v>0</v>
      </c>
      <c r="I99" s="55"/>
    </row>
    <row r="100" spans="1:9" ht="15.75" thickBot="1">
      <c r="A100" s="30" t="s">
        <v>106</v>
      </c>
      <c r="B100" s="31"/>
      <c r="C100" s="31"/>
      <c r="D100" s="31"/>
      <c r="E100" s="15">
        <v>0</v>
      </c>
      <c r="F100" s="32">
        <v>0</v>
      </c>
      <c r="G100" s="32"/>
      <c r="H100" s="32">
        <v>0</v>
      </c>
      <c r="I100" s="33"/>
    </row>
    <row r="101" ht="15.75" thickBot="1"/>
    <row r="102" spans="1:9" ht="27" customHeight="1" thickBot="1">
      <c r="A102" s="34" t="s">
        <v>50</v>
      </c>
      <c r="B102" s="34"/>
      <c r="C102" s="34"/>
      <c r="D102" s="8" t="s">
        <v>51</v>
      </c>
      <c r="E102" s="4" t="s">
        <v>51</v>
      </c>
      <c r="F102" s="35" t="s">
        <v>52</v>
      </c>
      <c r="G102" s="36"/>
      <c r="H102" s="35" t="s">
        <v>53</v>
      </c>
      <c r="I102" s="37"/>
    </row>
    <row r="103" spans="1:9" ht="15">
      <c r="A103" s="25" t="s">
        <v>107</v>
      </c>
      <c r="B103" s="25"/>
      <c r="C103" s="26"/>
      <c r="D103" s="9" t="s">
        <v>10</v>
      </c>
      <c r="E103" s="9" t="s">
        <v>11</v>
      </c>
      <c r="F103" s="8" t="s">
        <v>12</v>
      </c>
      <c r="G103" s="8" t="s">
        <v>13</v>
      </c>
      <c r="H103" s="4" t="s">
        <v>12</v>
      </c>
      <c r="I103" s="2" t="s">
        <v>13</v>
      </c>
    </row>
    <row r="104" spans="1:9" ht="15.75" thickBot="1">
      <c r="A104" s="27"/>
      <c r="B104" s="27"/>
      <c r="C104" s="26"/>
      <c r="D104" s="9" t="s">
        <v>14</v>
      </c>
      <c r="E104" s="9" t="s">
        <v>14</v>
      </c>
      <c r="F104" s="9" t="s">
        <v>108</v>
      </c>
      <c r="G104" s="9" t="s">
        <v>109</v>
      </c>
      <c r="H104" s="3" t="s">
        <v>110</v>
      </c>
      <c r="I104" s="10" t="s">
        <v>111</v>
      </c>
    </row>
    <row r="105" spans="1:9" ht="15">
      <c r="A105" s="28" t="s">
        <v>112</v>
      </c>
      <c r="B105" s="28"/>
      <c r="C105" s="29"/>
      <c r="D105" s="5">
        <v>2971100</v>
      </c>
      <c r="E105" s="5">
        <v>3056100</v>
      </c>
      <c r="F105" s="5">
        <v>1650698.54</v>
      </c>
      <c r="G105" s="5">
        <v>81.28</v>
      </c>
      <c r="H105" s="5">
        <v>1406979.73</v>
      </c>
      <c r="I105" s="11">
        <v>79.61</v>
      </c>
    </row>
    <row r="106" spans="1:9" ht="15">
      <c r="A106" s="21" t="s">
        <v>113</v>
      </c>
      <c r="B106" s="21"/>
      <c r="C106" s="22"/>
      <c r="D106" s="6">
        <v>639000</v>
      </c>
      <c r="E106" s="6">
        <v>661000</v>
      </c>
      <c r="F106" s="6">
        <v>349804.92</v>
      </c>
      <c r="G106" s="6">
        <v>17.22</v>
      </c>
      <c r="H106" s="6">
        <v>317292.14</v>
      </c>
      <c r="I106" s="12">
        <v>18.74</v>
      </c>
    </row>
    <row r="107" spans="1:9" ht="15">
      <c r="A107" s="21" t="s">
        <v>114</v>
      </c>
      <c r="B107" s="21"/>
      <c r="C107" s="22"/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12">
        <v>0</v>
      </c>
    </row>
    <row r="108" spans="1:9" ht="15">
      <c r="A108" s="21" t="s">
        <v>115</v>
      </c>
      <c r="B108" s="21"/>
      <c r="C108" s="22"/>
      <c r="D108" s="6">
        <v>15000</v>
      </c>
      <c r="E108" s="6">
        <v>15000</v>
      </c>
      <c r="F108" s="6">
        <v>13717.4</v>
      </c>
      <c r="G108" s="6">
        <v>0.68</v>
      </c>
      <c r="H108" s="6">
        <v>13717.4</v>
      </c>
      <c r="I108" s="12">
        <v>0.81</v>
      </c>
    </row>
    <row r="109" spans="1:9" ht="15">
      <c r="A109" s="21" t="s">
        <v>116</v>
      </c>
      <c r="B109" s="21"/>
      <c r="C109" s="22"/>
      <c r="D109" s="6">
        <v>45500</v>
      </c>
      <c r="E109" s="6">
        <v>45500</v>
      </c>
      <c r="F109" s="6">
        <v>16693.75</v>
      </c>
      <c r="G109" s="6">
        <v>0.82</v>
      </c>
      <c r="H109" s="6">
        <v>14200.29</v>
      </c>
      <c r="I109" s="12">
        <v>0.84</v>
      </c>
    </row>
    <row r="110" spans="1:9" ht="15">
      <c r="A110" s="21" t="s">
        <v>117</v>
      </c>
      <c r="B110" s="21"/>
      <c r="C110" s="22"/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12">
        <v>0</v>
      </c>
    </row>
    <row r="111" spans="1:9" ht="15.75" thickBot="1">
      <c r="A111" s="21" t="s">
        <v>118</v>
      </c>
      <c r="B111" s="21"/>
      <c r="C111" s="22"/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12">
        <v>0</v>
      </c>
    </row>
    <row r="112" spans="1:9" ht="20.1" customHeight="1" thickBot="1">
      <c r="A112" s="23" t="s">
        <v>119</v>
      </c>
      <c r="B112" s="24"/>
      <c r="C112" s="24"/>
      <c r="D112" s="13">
        <f>SUM(D105:D111)</f>
        <v>3670600</v>
      </c>
      <c r="E112" s="13">
        <f aca="true" t="shared" si="8" ref="E112:F112">SUM(E105:E111)</f>
        <v>3777600</v>
      </c>
      <c r="F112" s="13">
        <f t="shared" si="8"/>
        <v>2030914.6099999999</v>
      </c>
      <c r="G112" s="13">
        <v>100</v>
      </c>
      <c r="H112" s="13">
        <f>SUM(H105:H111)</f>
        <v>1752189.56</v>
      </c>
      <c r="I112" s="14">
        <v>100</v>
      </c>
    </row>
    <row r="114" spans="1:9" ht="15" customHeight="1">
      <c r="A114" s="16" t="s">
        <v>120</v>
      </c>
      <c r="B114" s="19" t="s">
        <v>121</v>
      </c>
      <c r="C114" s="20"/>
      <c r="D114" s="20"/>
      <c r="E114" s="20"/>
      <c r="F114" s="20"/>
      <c r="G114" s="20"/>
      <c r="H114" s="20"/>
      <c r="I114" s="20"/>
    </row>
    <row r="115" spans="1:9" ht="15" customHeight="1">
      <c r="A115" s="16" t="s">
        <v>122</v>
      </c>
      <c r="B115" s="19" t="s">
        <v>123</v>
      </c>
      <c r="C115" s="20"/>
      <c r="D115" s="20"/>
      <c r="E115" s="20"/>
      <c r="F115" s="20"/>
      <c r="G115" s="20"/>
      <c r="H115" s="20"/>
      <c r="I115" s="20"/>
    </row>
    <row r="116" spans="1:9" ht="15" customHeight="1">
      <c r="A116" s="16" t="s">
        <v>124</v>
      </c>
      <c r="B116" s="19" t="s">
        <v>125</v>
      </c>
      <c r="C116" s="20"/>
      <c r="D116" s="20"/>
      <c r="E116" s="20"/>
      <c r="F116" s="20"/>
      <c r="G116" s="20"/>
      <c r="H116" s="20"/>
      <c r="I116" s="20"/>
    </row>
    <row r="117" spans="1:9" ht="15" customHeight="1">
      <c r="A117" s="16" t="s">
        <v>126</v>
      </c>
      <c r="B117" s="19" t="s">
        <v>127</v>
      </c>
      <c r="C117" s="20"/>
      <c r="D117" s="20"/>
      <c r="E117" s="20"/>
      <c r="F117" s="20"/>
      <c r="G117" s="20"/>
      <c r="H117" s="20"/>
      <c r="I117" s="20"/>
    </row>
    <row r="118" ht="15">
      <c r="B118" s="18" t="s">
        <v>128</v>
      </c>
    </row>
    <row r="119" spans="1:9" ht="15" customHeight="1">
      <c r="A119" s="16" t="s">
        <v>129</v>
      </c>
      <c r="B119" s="19" t="s">
        <v>130</v>
      </c>
      <c r="C119" s="20"/>
      <c r="D119" s="20"/>
      <c r="E119" s="20"/>
      <c r="F119" s="20"/>
      <c r="G119" s="20"/>
      <c r="H119" s="20"/>
      <c r="I119" s="20"/>
    </row>
    <row r="120" spans="1:9" ht="15" customHeight="1">
      <c r="A120" s="16" t="s">
        <v>131</v>
      </c>
      <c r="B120" s="19" t="s">
        <v>132</v>
      </c>
      <c r="C120" s="20"/>
      <c r="D120" s="20"/>
      <c r="E120" s="20"/>
      <c r="F120" s="20"/>
      <c r="G120" s="20"/>
      <c r="H120" s="20"/>
      <c r="I120" s="20"/>
    </row>
    <row r="121" ht="15">
      <c r="B121" s="18" t="s">
        <v>133</v>
      </c>
    </row>
    <row r="65534" ht="15" customHeight="1">
      <c r="IV65534" s="17"/>
    </row>
  </sheetData>
  <mergeCells count="181">
    <mergeCell ref="A1:I1"/>
    <mergeCell ref="A2:I2"/>
    <mergeCell ref="A3:I3"/>
    <mergeCell ref="A4:I4"/>
    <mergeCell ref="A5:I5"/>
    <mergeCell ref="A7:F7"/>
    <mergeCell ref="A11:C11"/>
    <mergeCell ref="F11:G11"/>
    <mergeCell ref="H11:I11"/>
    <mergeCell ref="A12:C12"/>
    <mergeCell ref="F12:G12"/>
    <mergeCell ref="H12:I12"/>
    <mergeCell ref="A8:C10"/>
    <mergeCell ref="F8:I8"/>
    <mergeCell ref="F9:G9"/>
    <mergeCell ref="H9:I9"/>
    <mergeCell ref="F10:G10"/>
    <mergeCell ref="H10:I10"/>
    <mergeCell ref="A15:C15"/>
    <mergeCell ref="F15:G15"/>
    <mergeCell ref="H15:I15"/>
    <mergeCell ref="A16:C16"/>
    <mergeCell ref="F16:G16"/>
    <mergeCell ref="H16:I16"/>
    <mergeCell ref="A13:C13"/>
    <mergeCell ref="F13:G13"/>
    <mergeCell ref="H13:I13"/>
    <mergeCell ref="A14:C14"/>
    <mergeCell ref="F14:G14"/>
    <mergeCell ref="H14:I14"/>
    <mergeCell ref="A19:C19"/>
    <mergeCell ref="F19:G19"/>
    <mergeCell ref="H19:I19"/>
    <mergeCell ref="A20:C20"/>
    <mergeCell ref="F20:G20"/>
    <mergeCell ref="H20:I20"/>
    <mergeCell ref="A17:C17"/>
    <mergeCell ref="F17:G17"/>
    <mergeCell ref="H17:I17"/>
    <mergeCell ref="A18:C18"/>
    <mergeCell ref="F18:G18"/>
    <mergeCell ref="H18:I18"/>
    <mergeCell ref="A23:C23"/>
    <mergeCell ref="F23:G23"/>
    <mergeCell ref="H23:I23"/>
    <mergeCell ref="A24:C24"/>
    <mergeCell ref="F24:G24"/>
    <mergeCell ref="H24:I24"/>
    <mergeCell ref="A21:C21"/>
    <mergeCell ref="F21:G21"/>
    <mergeCell ref="H21:I21"/>
    <mergeCell ref="A22:C22"/>
    <mergeCell ref="F22:G22"/>
    <mergeCell ref="H22:I22"/>
    <mergeCell ref="A27:C27"/>
    <mergeCell ref="F27:G27"/>
    <mergeCell ref="H27:I27"/>
    <mergeCell ref="A28:C28"/>
    <mergeCell ref="F28:G28"/>
    <mergeCell ref="H28:I28"/>
    <mergeCell ref="A25:C25"/>
    <mergeCell ref="F25:G25"/>
    <mergeCell ref="H25:I25"/>
    <mergeCell ref="A26:C26"/>
    <mergeCell ref="F26:G26"/>
    <mergeCell ref="H26:I26"/>
    <mergeCell ref="A34:C34"/>
    <mergeCell ref="F34:G34"/>
    <mergeCell ref="H34:I34"/>
    <mergeCell ref="A35:C35"/>
    <mergeCell ref="F35:G35"/>
    <mergeCell ref="H35:I35"/>
    <mergeCell ref="A29:C29"/>
    <mergeCell ref="F29:G29"/>
    <mergeCell ref="H29:I29"/>
    <mergeCell ref="A31:C33"/>
    <mergeCell ref="F31:I31"/>
    <mergeCell ref="F32:G32"/>
    <mergeCell ref="H32:I32"/>
    <mergeCell ref="F33:G33"/>
    <mergeCell ref="H33:I33"/>
    <mergeCell ref="A38:C38"/>
    <mergeCell ref="F38:G38"/>
    <mergeCell ref="H38:I38"/>
    <mergeCell ref="A39:C39"/>
    <mergeCell ref="F39:G39"/>
    <mergeCell ref="H39:I39"/>
    <mergeCell ref="A36:C36"/>
    <mergeCell ref="F36:G36"/>
    <mergeCell ref="H36:I36"/>
    <mergeCell ref="A37:C37"/>
    <mergeCell ref="F37:G37"/>
    <mergeCell ref="H37:I37"/>
    <mergeCell ref="A42:C42"/>
    <mergeCell ref="F42:G42"/>
    <mergeCell ref="H42:I42"/>
    <mergeCell ref="A44:C44"/>
    <mergeCell ref="F44:G44"/>
    <mergeCell ref="H44:I44"/>
    <mergeCell ref="A40:C40"/>
    <mergeCell ref="F40:G40"/>
    <mergeCell ref="H40:I40"/>
    <mergeCell ref="A41:C41"/>
    <mergeCell ref="F41:G41"/>
    <mergeCell ref="H41:I41"/>
    <mergeCell ref="A52:C52"/>
    <mergeCell ref="A53:C53"/>
    <mergeCell ref="A54:C54"/>
    <mergeCell ref="A55:C55"/>
    <mergeCell ref="A57:C59"/>
    <mergeCell ref="F57:G57"/>
    <mergeCell ref="A45:C46"/>
    <mergeCell ref="A47:C47"/>
    <mergeCell ref="A48:C48"/>
    <mergeCell ref="A49:C49"/>
    <mergeCell ref="A50:C50"/>
    <mergeCell ref="A51:C51"/>
    <mergeCell ref="A65:C65"/>
    <mergeCell ref="A66:C66"/>
    <mergeCell ref="A67:C67"/>
    <mergeCell ref="A68:C68"/>
    <mergeCell ref="A69:C69"/>
    <mergeCell ref="A70:C70"/>
    <mergeCell ref="H57:I57"/>
    <mergeCell ref="A60:C60"/>
    <mergeCell ref="A61:C61"/>
    <mergeCell ref="A62:C62"/>
    <mergeCell ref="A63:C63"/>
    <mergeCell ref="A64:C64"/>
    <mergeCell ref="I80:I83"/>
    <mergeCell ref="A84:D84"/>
    <mergeCell ref="A86:D90"/>
    <mergeCell ref="E86:I86"/>
    <mergeCell ref="E87:E90"/>
    <mergeCell ref="F87:G90"/>
    <mergeCell ref="H87:I90"/>
    <mergeCell ref="A72:C72"/>
    <mergeCell ref="A74:G75"/>
    <mergeCell ref="H74:I75"/>
    <mergeCell ref="A77:G78"/>
    <mergeCell ref="H77:I78"/>
    <mergeCell ref="A80:D83"/>
    <mergeCell ref="E80:E83"/>
    <mergeCell ref="F80:F83"/>
    <mergeCell ref="G80:G83"/>
    <mergeCell ref="H80:H83"/>
    <mergeCell ref="A94:D98"/>
    <mergeCell ref="E94:I94"/>
    <mergeCell ref="E95:E98"/>
    <mergeCell ref="F95:G98"/>
    <mergeCell ref="H95:I98"/>
    <mergeCell ref="A99:D99"/>
    <mergeCell ref="F99:G99"/>
    <mergeCell ref="H99:I99"/>
    <mergeCell ref="A91:D91"/>
    <mergeCell ref="F91:G91"/>
    <mergeCell ref="H91:I91"/>
    <mergeCell ref="A92:D92"/>
    <mergeCell ref="F92:G92"/>
    <mergeCell ref="H92:I92"/>
    <mergeCell ref="A103:C104"/>
    <mergeCell ref="A105:C105"/>
    <mergeCell ref="A106:C106"/>
    <mergeCell ref="A107:C107"/>
    <mergeCell ref="A108:C108"/>
    <mergeCell ref="A109:C109"/>
    <mergeCell ref="A100:D100"/>
    <mergeCell ref="F100:G100"/>
    <mergeCell ref="H100:I100"/>
    <mergeCell ref="A102:C102"/>
    <mergeCell ref="F102:G102"/>
    <mergeCell ref="H102:I102"/>
    <mergeCell ref="B116:I116"/>
    <mergeCell ref="B117:I117"/>
    <mergeCell ref="B119:I119"/>
    <mergeCell ref="B120:I120"/>
    <mergeCell ref="A110:C110"/>
    <mergeCell ref="A111:C111"/>
    <mergeCell ref="A112:C112"/>
    <mergeCell ref="B114:I114"/>
    <mergeCell ref="B115:I115"/>
  </mergeCells>
  <printOptions/>
  <pageMargins left="0.39370078740157477" right="0.39370078740157477" top="0.21" bottom="0.24" header="0" footer="0"/>
  <pageSetup firstPageNumber="1" useFirstPageNumber="1" horizontalDpi="600" verticalDpi="600" orientation="portrait" paperSize="9" scale="75" r:id="rId1"/>
  <headerFooter>
    <oddHeader>&amp;RPágina: &amp;P de &amp;N_x000D_&amp;D &amp;T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cp:lastPrinted>2017-08-03T21:26:24Z</cp:lastPrinted>
  <dcterms:created xsi:type="dcterms:W3CDTF">2017-08-03T20:55:44Z</dcterms:created>
  <dcterms:modified xsi:type="dcterms:W3CDTF">2017-08-03T21:26:25Z</dcterms:modified>
  <cp:category/>
  <cp:version/>
  <cp:contentType/>
  <cp:contentStatus/>
</cp:coreProperties>
</file>